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<sst xmlns="http://schemas.openxmlformats.org/spreadsheetml/2006/main" count="239" uniqueCount="155">
  <si>
    <t>前郭县2025年草原禁牧补助与草畜平衡奖励资金项目建设和拟补贴情况汇总表</t>
  </si>
  <si>
    <t>金额单位：元</t>
  </si>
  <si>
    <t>序号</t>
  </si>
  <si>
    <t>补助类型</t>
  </si>
  <si>
    <t>主体名称</t>
  </si>
  <si>
    <t>乡镇</t>
  </si>
  <si>
    <t>负责人</t>
  </si>
  <si>
    <t>联系电话</t>
  </si>
  <si>
    <t>建设内容</t>
  </si>
  <si>
    <t>投资金额</t>
  </si>
  <si>
    <t>补助金额</t>
  </si>
  <si>
    <t>总序</t>
  </si>
  <si>
    <t>分序</t>
  </si>
  <si>
    <t>草食畜圈舍建设补助项目</t>
  </si>
  <si>
    <t>前郭尔罗斯蒙古族自治县乌兰图嘎镇李艳铭养殖小区</t>
  </si>
  <si>
    <t>乌兰图嘎镇</t>
  </si>
  <si>
    <t>庞海龙</t>
  </si>
  <si>
    <r>
      <rPr>
        <sz val="10"/>
        <color theme="1"/>
        <rFont val="宋体"/>
        <charset val="134"/>
        <scheme val="minor"/>
      </rPr>
      <t>新建圈舍2个，合计3393</t>
    </r>
    <r>
      <rPr>
        <sz val="10"/>
        <color theme="1"/>
        <rFont val="SimSun"/>
        <charset val="134"/>
      </rPr>
      <t>㎡。</t>
    </r>
  </si>
  <si>
    <t>前郭县套浩太乡延旭黄牛养殖专业合作社</t>
  </si>
  <si>
    <t>套浩太乡</t>
  </si>
  <si>
    <t>谷艳旭</t>
  </si>
  <si>
    <r>
      <rPr>
        <sz val="10"/>
        <color theme="1"/>
        <rFont val="宋体"/>
        <charset val="134"/>
        <scheme val="minor"/>
      </rPr>
      <t>新建圈舍1个，904</t>
    </r>
    <r>
      <rPr>
        <sz val="10"/>
        <color theme="1"/>
        <rFont val="SimSun"/>
        <charset val="134"/>
      </rPr>
      <t>㎡。</t>
    </r>
  </si>
  <si>
    <t>前郭县查干湖镇永发家庭农场</t>
  </si>
  <si>
    <t>查干湖镇</t>
  </si>
  <si>
    <t>赵永发</t>
  </si>
  <si>
    <r>
      <rPr>
        <sz val="10"/>
        <color theme="1"/>
        <rFont val="宋体"/>
        <charset val="134"/>
        <scheme val="minor"/>
      </rPr>
      <t>新建圈舍3个，合计904</t>
    </r>
    <r>
      <rPr>
        <sz val="10"/>
        <color theme="1"/>
        <rFont val="SimSun"/>
        <charset val="134"/>
      </rPr>
      <t>㎡；管理用房</t>
    </r>
    <r>
      <rPr>
        <sz val="10"/>
        <color theme="1"/>
        <rFont val="宋体"/>
        <charset val="134"/>
        <scheme val="minor"/>
      </rPr>
      <t>1个，236㎡；
围墙560m。</t>
    </r>
  </si>
  <si>
    <t>吉林省奥金斯农牧科技发展公司</t>
  </si>
  <si>
    <t>乌兰敖都乡</t>
  </si>
  <si>
    <t>封小帅</t>
  </si>
  <si>
    <t>新建圈舍1个，3060㎡；搅拌站1个，1970㎡；
办公用房1个，990㎡。</t>
  </si>
  <si>
    <t>吉林省奥博动物分子生物育种有限公司</t>
  </si>
  <si>
    <t>新建圈舍1个，3240㎡；库房1个，1920㎡；
生活用房1个，1202㎡。</t>
  </si>
  <si>
    <t>草食畜圈舍建设补助项目小计</t>
  </si>
  <si>
    <t>饲草产业发展补助项目</t>
  </si>
  <si>
    <t>前郭尔罗斯蒙古族自治县鸿图农业专业合作社</t>
  </si>
  <si>
    <t>查干花镇</t>
  </si>
  <si>
    <t>包钰娟</t>
  </si>
  <si>
    <t>种植燕麦草450亩。</t>
  </si>
  <si>
    <t>饲草产业发展补助项目小计</t>
  </si>
  <si>
    <t>机械化舍饲养殖食草畜项目</t>
  </si>
  <si>
    <t>松原市认养一头牛农业有限公司</t>
  </si>
  <si>
    <t>秦建军</t>
  </si>
  <si>
    <t>购制改装新能源车载全日粮制备机（9JCL-32）1辆
，充电桩（双枪320KW）1个。</t>
  </si>
  <si>
    <t>前郭尔罗斯蒙古族自治县乌兰傲都乡查干花种畜场鸿鑫养殖场</t>
  </si>
  <si>
    <t>乌兰傲都乡</t>
  </si>
  <si>
    <t>穆乃福</t>
  </si>
  <si>
    <t>购置全混合日粮制备机（9JGW-5D）1台，
打草机（9GQ-2.6）1台。</t>
  </si>
  <si>
    <t>机械化舍饲养殖食草畜项目小计</t>
  </si>
  <si>
    <t>秸秆饲料化利用项目（黄贮）</t>
  </si>
  <si>
    <t>前郭县哈拉毛都镇春光种植农民专业合作社</t>
  </si>
  <si>
    <t>哈拉毛都镇</t>
  </si>
  <si>
    <t>刘红伟</t>
  </si>
  <si>
    <t>收储黄贮1652.75吨。</t>
  </si>
  <si>
    <t>前郭县蒙古艾里乡圆梦种植养殖农民专业合作社</t>
  </si>
  <si>
    <t>段良成</t>
  </si>
  <si>
    <t>收储黄贮395.88吨。</t>
  </si>
  <si>
    <t>前郭尔罗斯蒙古族自治县元源牧业有限公司</t>
  </si>
  <si>
    <t>王学忠</t>
  </si>
  <si>
    <t>收储黄贮3100.60吨。</t>
  </si>
  <si>
    <t>前郭县长山镇跃雨养殖农民专业合作社</t>
  </si>
  <si>
    <t>长山镇</t>
  </si>
  <si>
    <t>纪跃雨</t>
  </si>
  <si>
    <t>收储黄贮1291.37吨。</t>
  </si>
  <si>
    <t>松原市金富园生态农业有限公司</t>
  </si>
  <si>
    <t>洪泉乡</t>
  </si>
  <si>
    <t>王立军</t>
  </si>
  <si>
    <t>收储黄贮2779.78吨。</t>
  </si>
  <si>
    <t>前郭县八郎镇铁桥村雷沃农机专业合作社</t>
  </si>
  <si>
    <t>八郎镇</t>
  </si>
  <si>
    <t>吕清文</t>
  </si>
  <si>
    <t>收储黄贮842.29吨。</t>
  </si>
  <si>
    <t>前郭县八郎镇穆家村兴洋种植养殖农民专业合作社</t>
  </si>
  <si>
    <t>于海洋</t>
  </si>
  <si>
    <t>收储黄贮3137.88吨。</t>
  </si>
  <si>
    <t>前郭县八郎孔家家庭农场</t>
  </si>
  <si>
    <t>孔令昌</t>
  </si>
  <si>
    <t>收储黄贮2892.45吨。</t>
  </si>
  <si>
    <t>前郭县套浩太乡垚淼水林牧家庭农场</t>
  </si>
  <si>
    <t>姚孝敏</t>
  </si>
  <si>
    <t>收储黄贮393.67吨。</t>
  </si>
  <si>
    <t>前郭尔罗斯蒙古族自治县乌兰傲都乡程氏家庭农场</t>
  </si>
  <si>
    <t>程怀春</t>
  </si>
  <si>
    <t>收储黄贮1932.98吨。</t>
  </si>
  <si>
    <t>秸秆饲料化利用项目（黄贮+窖）</t>
  </si>
  <si>
    <t>前郭县王府站镇玉新养殖农民专业合作社</t>
  </si>
  <si>
    <t>王府站镇</t>
  </si>
  <si>
    <t>徐春梅</t>
  </si>
  <si>
    <t>收储黄贮281.00吨；建设黄贮窖1个，224㎡。</t>
  </si>
  <si>
    <t>秸秆饲料化利用项目（黄贮）小计</t>
  </si>
  <si>
    <t>秸秆饲料化利用项目（揉丝）</t>
  </si>
  <si>
    <t>收储揉丝1953.25吨。</t>
  </si>
  <si>
    <t>前郭尔罗斯蒙古族自治县创赢家庭农场</t>
  </si>
  <si>
    <t>李云东</t>
  </si>
  <si>
    <t>收储揉丝119.32吨。</t>
  </si>
  <si>
    <t>前郭尔罗斯蒙古族自治县长山镇思羽家庭农场</t>
  </si>
  <si>
    <t>纪跃刚</t>
  </si>
  <si>
    <t>收储揉丝114.52吨。</t>
  </si>
  <si>
    <t>前郭尔罗斯蒙古族自治县立冬农业机械服务专业合作社</t>
  </si>
  <si>
    <t>王立冬</t>
  </si>
  <si>
    <t>收储揉丝471.90吨。</t>
  </si>
  <si>
    <t>吉林省鸿途农业有限公司</t>
  </si>
  <si>
    <t>杨小东</t>
  </si>
  <si>
    <t>收储揉丝117.56吨。</t>
  </si>
  <si>
    <t>吉林省耘丰农业有限公司</t>
  </si>
  <si>
    <t>乌兰塔拉乡</t>
  </si>
  <si>
    <t>刘金龙</t>
  </si>
  <si>
    <t>收储揉丝2190.47吨。</t>
  </si>
  <si>
    <t>前郭尔罗斯蒙古族自治县洪泉乡希望田野农业服务中心</t>
  </si>
  <si>
    <t>杨士龙</t>
  </si>
  <si>
    <t>收储揉丝3121.30吨。</t>
  </si>
  <si>
    <t>前郭县洪泉乡海阳种植养殖农民专业合作社</t>
  </si>
  <si>
    <t>陈海阳</t>
  </si>
  <si>
    <t>收储揉丝1516.73吨。</t>
  </si>
  <si>
    <t>前郭尔罗斯蒙古族自治县洪泉乡醉牛农业家庭农场</t>
  </si>
  <si>
    <t>刘  洋</t>
  </si>
  <si>
    <t>收储揉丝963.93吨。</t>
  </si>
  <si>
    <t>前郭县海渤日戈镇绿丰饲草农民专业合作社</t>
  </si>
  <si>
    <t>海勃日戈镇</t>
  </si>
  <si>
    <t>王树方</t>
  </si>
  <si>
    <t>收储揉丝1269.76吨。</t>
  </si>
  <si>
    <t>吉林省松盛生态农业有限公司</t>
  </si>
  <si>
    <t>赵  雪</t>
  </si>
  <si>
    <t>收储揉丝3059.83吨。</t>
  </si>
  <si>
    <t>松原垚琦农业有限公司</t>
  </si>
  <si>
    <t>陈洪兴</t>
  </si>
  <si>
    <t>收储揉丝2810.38吨。</t>
  </si>
  <si>
    <t>前郭尔罗斯蒙古族自治县洪泉乡泉威养殖家庭农场</t>
  </si>
  <si>
    <t>高喜泉</t>
  </si>
  <si>
    <t>收储揉丝751.55吨。</t>
  </si>
  <si>
    <t>吉林省耕耘季农业发展公司</t>
  </si>
  <si>
    <t>王  朋</t>
  </si>
  <si>
    <t>收储揉丝1327.78吨。</t>
  </si>
  <si>
    <t>吉林省丰沃源农业有限公司</t>
  </si>
  <si>
    <t>尹志亮</t>
  </si>
  <si>
    <t>收储揉丝1453.27吨。</t>
  </si>
  <si>
    <t>前郭尔罗斯蒙古族自治县刘振和农业机械服务专业合作社</t>
  </si>
  <si>
    <t>刘振和</t>
  </si>
  <si>
    <t>收储揉丝1319.54吨。</t>
  </si>
  <si>
    <t>收储揉丝3420.00吨。</t>
  </si>
  <si>
    <t>收储揉丝3540.00吨。</t>
  </si>
  <si>
    <t>收储揉丝126.04吨。</t>
  </si>
  <si>
    <t>吉林省旭泽农牧业发展有限公司</t>
  </si>
  <si>
    <t>朱  亮</t>
  </si>
  <si>
    <t>收储揉丝140.74吨。</t>
  </si>
  <si>
    <t>吉林省昊海农业有限公司</t>
  </si>
  <si>
    <t>于成林</t>
  </si>
  <si>
    <t>收储揉丝2651.98吨。</t>
  </si>
  <si>
    <t>吉林省锦垚农业发展有限公司</t>
  </si>
  <si>
    <t>孟岭楠</t>
  </si>
  <si>
    <t>收储揉丝2841.70吨。</t>
  </si>
  <si>
    <t>收储揉丝350.31吨。</t>
  </si>
  <si>
    <t>收储揉丝122.67吨。</t>
  </si>
  <si>
    <t>收储揉丝113.62吨。</t>
  </si>
  <si>
    <t>秸秆饲料化利用项目（揉丝）小计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</si>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</sst>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6"/>
      <color theme="1"/>
      <name val="华文中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43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31" fontId="3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/>
    </xf>
    <xf numFmtId="43" fontId="3" fillId="0" borderId="0" xfId="0" applyNumberFormat="1" applyFont="1" applyFill="1" applyAlignment="1">
      <alignment horizontal="right" vertical="center"/>
    </xf>
    <xf numFmtId="43" fontId="1" fillId="2" borderId="1" xfId="0" applyNumberFormat="1" applyFont="1" applyFill="1" applyBorder="1" applyAlignment="1">
      <alignment vertical="center"/>
    </xf>
    <xf numFmtId="43" fontId="3" fillId="0" borderId="1" xfId="0" applyNumberFormat="1" applyFont="1" applyFill="1" applyBorder="1" applyAlignment="1">
      <alignment vertical="center"/>
    </xf>
    <xf numFmtId="43" fontId="4" fillId="0" borderId="1" xfId="0" applyNumberFormat="1" applyFont="1" applyFill="1" applyBorder="1" applyAlignment="1">
      <alignment horizontal="center" vertical="center"/>
    </xf>
    <xf numFmtId="43" fontId="5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5"/>
  <sheetViews>
    <sheetView tabSelected="1" zoomScale="70" zoomScaleNormal="70" workbookViewId="0">
      <selection activeCell="A1" sqref="A1:J1"/>
    </sheetView>
  </sheetViews>
  <sheetFormatPr defaultColWidth="8.89166666666667" defaultRowHeight="25" customHeight="1"/>
  <cols>
    <col min="1" max="1" width="5.44166666666667" style="3" customWidth="1"/>
    <col min="2" max="2" width="5.44166666666667" style="1" customWidth="1"/>
    <col min="3" max="3" width="31.5583333333333" style="1" customWidth="1"/>
    <col min="4" max="4" width="58" style="1" customWidth="1"/>
    <col min="5" max="5" width="19" style="1" customWidth="1"/>
    <col min="6" max="6" width="8.89166666666667" style="1"/>
    <col min="7" max="7" width="12.8916666666667" style="1"/>
    <col min="8" max="8" width="40.6583333333333" style="4" customWidth="1"/>
    <col min="9" max="9" width="17.5583333333333" style="1" customWidth="1"/>
    <col min="10" max="10" width="16.4416666666667" style="1" customWidth="1"/>
    <col min="11" max="11" width="16.1916666666667" style="5"/>
    <col min="12" max="12" width="25.3666666666667" style="5" customWidth="1"/>
    <col min="13" max="13" width="8.89166666666667" style="1"/>
    <col min="14" max="14" width="12.8" style="1"/>
    <col min="15" max="16380" width="8.89166666666667" style="1"/>
  </cols>
  <sheetData>
    <row r="1" s="1" customFormat="1" ht="40" customHeight="1" spans="1:12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5"/>
      <c r="L1" s="5"/>
    </row>
    <row r="2" s="1" customFormat="1" ht="28" customHeight="1" spans="1:12">
      <c r="A2" s="8"/>
      <c r="B2" s="9"/>
      <c r="C2" s="10">
        <v>45987</v>
      </c>
      <c r="D2" s="10"/>
      <c r="E2" s="10"/>
      <c r="F2" s="10"/>
      <c r="G2" s="10"/>
      <c r="H2" s="10"/>
      <c r="I2" s="10"/>
      <c r="J2" s="22" t="s">
        <v>1</v>
      </c>
      <c r="K2" s="5"/>
      <c r="L2" s="5"/>
    </row>
    <row r="3" s="1" customFormat="1" ht="28" customHeight="1" spans="1:12">
      <c r="A3" s="11" t="s">
        <v>2</v>
      </c>
      <c r="B3" s="11"/>
      <c r="C3" s="11" t="s">
        <v>3</v>
      </c>
      <c r="D3" s="11" t="s">
        <v>4</v>
      </c>
      <c r="E3" s="12" t="s">
        <v>5</v>
      </c>
      <c r="F3" s="13" t="s">
        <v>6</v>
      </c>
      <c r="G3" s="13" t="s">
        <v>7</v>
      </c>
      <c r="H3" s="14" t="s">
        <v>8</v>
      </c>
      <c r="I3" s="13" t="s">
        <v>9</v>
      </c>
      <c r="J3" s="13" t="s">
        <v>10</v>
      </c>
      <c r="K3" s="5"/>
      <c r="L3" s="5"/>
    </row>
    <row r="4" s="1" customFormat="1" ht="28" customHeight="1" spans="1:12">
      <c r="A4" s="11" t="s">
        <v>11</v>
      </c>
      <c r="B4" s="11" t="s">
        <v>12</v>
      </c>
      <c r="C4" s="11"/>
      <c r="D4" s="11"/>
      <c r="E4" s="15"/>
      <c r="F4" s="13"/>
      <c r="G4" s="13"/>
      <c r="H4" s="14"/>
      <c r="I4" s="13"/>
      <c r="J4" s="13"/>
      <c r="K4" s="5"/>
      <c r="L4" s="5"/>
    </row>
    <row r="5" s="1" customFormat="1" ht="28" customHeight="1" spans="1:12">
      <c r="A5" s="11">
        <v>1</v>
      </c>
      <c r="B5" s="11">
        <v>1</v>
      </c>
      <c r="C5" s="11" t="s">
        <v>13</v>
      </c>
      <c r="D5" s="11" t="s">
        <v>14</v>
      </c>
      <c r="E5" s="11" t="s">
        <v>15</v>
      </c>
      <c r="F5" s="11" t="s">
        <v>16</v>
      </c>
      <c r="G5" s="11">
        <v>15834848489</v>
      </c>
      <c r="H5" s="16" t="s">
        <v>17</v>
      </c>
      <c r="I5" s="13">
        <v>2108099.73</v>
      </c>
      <c r="J5" s="13">
        <v>632429.919</v>
      </c>
      <c r="K5" s="5"/>
      <c r="L5" s="5"/>
    </row>
    <row r="6" s="1" customFormat="1" ht="28" customHeight="1" spans="1:12">
      <c r="A6" s="11">
        <v>2</v>
      </c>
      <c r="B6" s="11">
        <v>2</v>
      </c>
      <c r="C6" s="11" t="s">
        <v>13</v>
      </c>
      <c r="D6" s="11" t="s">
        <v>18</v>
      </c>
      <c r="E6" s="11" t="s">
        <v>19</v>
      </c>
      <c r="F6" s="11" t="s">
        <v>20</v>
      </c>
      <c r="G6" s="11">
        <v>15243090000</v>
      </c>
      <c r="H6" s="16" t="s">
        <v>21</v>
      </c>
      <c r="I6" s="13">
        <v>627667.53</v>
      </c>
      <c r="J6" s="13">
        <v>188300.259</v>
      </c>
      <c r="K6" s="5"/>
      <c r="L6" s="5"/>
    </row>
    <row r="7" s="1" customFormat="1" ht="28" customHeight="1" spans="1:12">
      <c r="A7" s="11">
        <v>3</v>
      </c>
      <c r="B7" s="11">
        <v>3</v>
      </c>
      <c r="C7" s="11" t="s">
        <v>13</v>
      </c>
      <c r="D7" s="11" t="s">
        <v>22</v>
      </c>
      <c r="E7" s="11" t="s">
        <v>23</v>
      </c>
      <c r="F7" s="11" t="s">
        <v>24</v>
      </c>
      <c r="G7" s="11">
        <v>18844880999</v>
      </c>
      <c r="H7" s="17" t="s">
        <v>25</v>
      </c>
      <c r="I7" s="13">
        <v>2697056.31</v>
      </c>
      <c r="J7" s="13">
        <v>809116.893</v>
      </c>
      <c r="K7" s="5"/>
      <c r="L7" s="5"/>
    </row>
    <row r="8" s="1" customFormat="1" ht="28" customHeight="1" spans="1:12">
      <c r="A8" s="11">
        <v>4</v>
      </c>
      <c r="B8" s="11">
        <v>4</v>
      </c>
      <c r="C8" s="11" t="s">
        <v>13</v>
      </c>
      <c r="D8" s="11" t="s">
        <v>26</v>
      </c>
      <c r="E8" s="11" t="s">
        <v>27</v>
      </c>
      <c r="F8" s="11" t="s">
        <v>28</v>
      </c>
      <c r="G8" s="11">
        <v>15834807163</v>
      </c>
      <c r="H8" s="17" t="s">
        <v>29</v>
      </c>
      <c r="I8" s="13">
        <v>3729243.3</v>
      </c>
      <c r="J8" s="13">
        <v>1000000</v>
      </c>
      <c r="K8" s="5"/>
      <c r="L8" s="5"/>
    </row>
    <row r="9" s="1" customFormat="1" ht="28" customHeight="1" spans="1:12">
      <c r="A9" s="11">
        <v>5</v>
      </c>
      <c r="B9" s="11">
        <v>5</v>
      </c>
      <c r="C9" s="11" t="s">
        <v>13</v>
      </c>
      <c r="D9" s="11" t="s">
        <v>30</v>
      </c>
      <c r="E9" s="11" t="s">
        <v>27</v>
      </c>
      <c r="F9" s="11" t="s">
        <v>28</v>
      </c>
      <c r="G9" s="11">
        <v>15834807163</v>
      </c>
      <c r="H9" s="17" t="s">
        <v>31</v>
      </c>
      <c r="I9" s="13">
        <v>4172258.8</v>
      </c>
      <c r="J9" s="13">
        <v>1000000</v>
      </c>
      <c r="K9" s="5"/>
      <c r="L9" s="5"/>
    </row>
    <row r="10" s="2" customFormat="1" ht="28" customHeight="1" spans="1:12">
      <c r="A10" s="18" t="s">
        <v>32</v>
      </c>
      <c r="B10" s="18"/>
      <c r="C10" s="18"/>
      <c r="D10" s="18"/>
      <c r="E10" s="18"/>
      <c r="F10" s="18"/>
      <c r="G10" s="18"/>
      <c r="H10" s="19"/>
      <c r="I10" s="23">
        <f>SUM(I5:I9)</f>
        <v>13334325.67</v>
      </c>
      <c r="J10" s="23">
        <f>SUM(J5:J9)</f>
        <v>3629847.071</v>
      </c>
      <c r="K10" s="5"/>
      <c r="L10" s="5"/>
    </row>
    <row r="11" s="1" customFormat="1" ht="28" customHeight="1" spans="1:12">
      <c r="A11" s="11">
        <v>6</v>
      </c>
      <c r="B11" s="11">
        <v>1</v>
      </c>
      <c r="C11" s="11" t="s">
        <v>33</v>
      </c>
      <c r="D11" s="11" t="s">
        <v>34</v>
      </c>
      <c r="E11" s="11" t="s">
        <v>35</v>
      </c>
      <c r="F11" s="11" t="s">
        <v>36</v>
      </c>
      <c r="G11" s="11">
        <v>15164465826</v>
      </c>
      <c r="H11" s="16" t="s">
        <v>37</v>
      </c>
      <c r="I11" s="13">
        <v>414560</v>
      </c>
      <c r="J11" s="13">
        <f>I11*0.3</f>
        <v>124368</v>
      </c>
      <c r="K11" s="5"/>
      <c r="L11" s="5"/>
    </row>
    <row r="12" s="2" customFormat="1" ht="28" customHeight="1" spans="1:12">
      <c r="A12" s="18" t="s">
        <v>38</v>
      </c>
      <c r="B12" s="18"/>
      <c r="C12" s="18"/>
      <c r="D12" s="18"/>
      <c r="E12" s="18"/>
      <c r="F12" s="18"/>
      <c r="G12" s="18"/>
      <c r="H12" s="19"/>
      <c r="I12" s="23">
        <f>SUM(I11:I11)</f>
        <v>414560</v>
      </c>
      <c r="J12" s="23">
        <f>SUM(J11:J11)</f>
        <v>124368</v>
      </c>
      <c r="K12" s="5"/>
      <c r="L12" s="5"/>
    </row>
    <row r="13" s="1" customFormat="1" ht="28" customHeight="1" spans="1:12">
      <c r="A13" s="11">
        <v>7</v>
      </c>
      <c r="B13" s="11">
        <v>1</v>
      </c>
      <c r="C13" s="11" t="s">
        <v>39</v>
      </c>
      <c r="D13" s="11" t="s">
        <v>40</v>
      </c>
      <c r="E13" s="11" t="s">
        <v>35</v>
      </c>
      <c r="F13" s="11" t="s">
        <v>41</v>
      </c>
      <c r="G13" s="11">
        <v>15352871008</v>
      </c>
      <c r="H13" s="17" t="s">
        <v>42</v>
      </c>
      <c r="I13" s="24">
        <v>930000</v>
      </c>
      <c r="J13" s="24">
        <v>200000</v>
      </c>
      <c r="K13" s="5"/>
      <c r="L13" s="5"/>
    </row>
    <row r="14" s="1" customFormat="1" ht="28" customHeight="1" spans="1:12">
      <c r="A14" s="11">
        <v>8</v>
      </c>
      <c r="B14" s="11">
        <v>2</v>
      </c>
      <c r="C14" s="11" t="s">
        <v>39</v>
      </c>
      <c r="D14" s="11" t="s">
        <v>43</v>
      </c>
      <c r="E14" s="11" t="s">
        <v>44</v>
      </c>
      <c r="F14" s="11" t="s">
        <v>45</v>
      </c>
      <c r="G14" s="11">
        <v>13644488873</v>
      </c>
      <c r="H14" s="17" t="s">
        <v>46</v>
      </c>
      <c r="I14" s="24">
        <v>29300</v>
      </c>
      <c r="J14" s="24">
        <v>8790</v>
      </c>
      <c r="K14" s="5"/>
      <c r="L14" s="5"/>
    </row>
    <row r="15" s="2" customFormat="1" ht="28" customHeight="1" spans="1:12">
      <c r="A15" s="18" t="s">
        <v>47</v>
      </c>
      <c r="B15" s="18"/>
      <c r="C15" s="18"/>
      <c r="D15" s="18"/>
      <c r="E15" s="18"/>
      <c r="F15" s="18"/>
      <c r="G15" s="18"/>
      <c r="H15" s="19"/>
      <c r="I15" s="23">
        <f>SUM(I13:I14)</f>
        <v>959300</v>
      </c>
      <c r="J15" s="23">
        <f>SUM(J13:J14)</f>
        <v>208790</v>
      </c>
      <c r="K15" s="5"/>
      <c r="L15" s="5"/>
    </row>
    <row r="16" s="1" customFormat="1" ht="28" customHeight="1" spans="1:12">
      <c r="A16" s="11">
        <v>9</v>
      </c>
      <c r="B16" s="11">
        <v>1</v>
      </c>
      <c r="C16" s="11" t="s">
        <v>48</v>
      </c>
      <c r="D16" s="11" t="s">
        <v>49</v>
      </c>
      <c r="E16" s="11" t="s">
        <v>50</v>
      </c>
      <c r="F16" s="11" t="s">
        <v>51</v>
      </c>
      <c r="G16" s="11">
        <v>13009050695</v>
      </c>
      <c r="H16" s="16" t="s">
        <v>52</v>
      </c>
      <c r="I16" s="13">
        <v>192820.833333333</v>
      </c>
      <c r="J16" s="13">
        <v>57846.25</v>
      </c>
      <c r="K16" s="5"/>
      <c r="L16" s="5"/>
    </row>
    <row r="17" s="1" customFormat="1" ht="28" customHeight="1" spans="1:12">
      <c r="A17" s="11">
        <v>10</v>
      </c>
      <c r="B17" s="11">
        <v>2</v>
      </c>
      <c r="C17" s="11" t="s">
        <v>48</v>
      </c>
      <c r="D17" s="11" t="s">
        <v>53</v>
      </c>
      <c r="E17" s="11" t="s">
        <v>23</v>
      </c>
      <c r="F17" s="11" t="s">
        <v>54</v>
      </c>
      <c r="G17" s="11">
        <v>13894997555</v>
      </c>
      <c r="H17" s="16" t="s">
        <v>55</v>
      </c>
      <c r="I17" s="13">
        <f>J17/0.3</f>
        <v>46186</v>
      </c>
      <c r="J17" s="13">
        <f>395.88*35</f>
        <v>13855.8</v>
      </c>
      <c r="K17" s="5"/>
      <c r="L17" s="5"/>
    </row>
    <row r="18" s="1" customFormat="1" ht="28" customHeight="1" spans="1:12">
      <c r="A18" s="11">
        <v>11</v>
      </c>
      <c r="B18" s="11">
        <v>3</v>
      </c>
      <c r="C18" s="11" t="s">
        <v>48</v>
      </c>
      <c r="D18" s="11" t="s">
        <v>56</v>
      </c>
      <c r="E18" s="11" t="s">
        <v>23</v>
      </c>
      <c r="F18" s="11" t="s">
        <v>57</v>
      </c>
      <c r="G18" s="11">
        <v>13943650593</v>
      </c>
      <c r="H18" s="16" t="s">
        <v>58</v>
      </c>
      <c r="I18" s="13">
        <v>361736.375</v>
      </c>
      <c r="J18" s="24">
        <v>108520.9125</v>
      </c>
      <c r="K18" s="5"/>
      <c r="L18" s="5"/>
    </row>
    <row r="19" s="1" customFormat="1" ht="28" customHeight="1" spans="1:12">
      <c r="A19" s="11">
        <v>12</v>
      </c>
      <c r="B19" s="11">
        <v>4</v>
      </c>
      <c r="C19" s="11" t="s">
        <v>48</v>
      </c>
      <c r="D19" s="20" t="s">
        <v>59</v>
      </c>
      <c r="E19" s="20" t="s">
        <v>60</v>
      </c>
      <c r="F19" s="11" t="s">
        <v>61</v>
      </c>
      <c r="G19" s="11">
        <v>13404577778</v>
      </c>
      <c r="H19" s="16" t="s">
        <v>62</v>
      </c>
      <c r="I19" s="24">
        <v>150660.125</v>
      </c>
      <c r="J19" s="24">
        <v>45198.0375</v>
      </c>
      <c r="K19" s="5"/>
      <c r="L19" s="5"/>
    </row>
    <row r="20" s="1" customFormat="1" ht="28" customHeight="1" spans="1:12">
      <c r="A20" s="11">
        <v>13</v>
      </c>
      <c r="B20" s="11">
        <v>5</v>
      </c>
      <c r="C20" s="11" t="s">
        <v>48</v>
      </c>
      <c r="D20" s="11" t="s">
        <v>63</v>
      </c>
      <c r="E20" s="11" t="s">
        <v>64</v>
      </c>
      <c r="F20" s="11" t="s">
        <v>65</v>
      </c>
      <c r="G20" s="11">
        <v>13404553222</v>
      </c>
      <c r="H20" s="16" t="s">
        <v>66</v>
      </c>
      <c r="I20" s="24">
        <v>324307.666666667</v>
      </c>
      <c r="J20" s="24">
        <v>97292.3</v>
      </c>
      <c r="K20" s="5"/>
      <c r="L20" s="5"/>
    </row>
    <row r="21" s="1" customFormat="1" ht="28" customHeight="1" spans="1:12">
      <c r="A21" s="11">
        <v>14</v>
      </c>
      <c r="B21" s="11">
        <v>6</v>
      </c>
      <c r="C21" s="11" t="s">
        <v>48</v>
      </c>
      <c r="D21" s="11" t="s">
        <v>67</v>
      </c>
      <c r="E21" s="11" t="s">
        <v>68</v>
      </c>
      <c r="F21" s="11" t="s">
        <v>69</v>
      </c>
      <c r="G21" s="11">
        <v>13069252227</v>
      </c>
      <c r="H21" s="16" t="s">
        <v>70</v>
      </c>
      <c r="I21" s="24">
        <v>98267.1666666667</v>
      </c>
      <c r="J21" s="24">
        <v>29480.15</v>
      </c>
      <c r="K21" s="5"/>
      <c r="L21" s="5"/>
    </row>
    <row r="22" s="1" customFormat="1" ht="28" customHeight="1" spans="1:12">
      <c r="A22" s="11">
        <v>15</v>
      </c>
      <c r="B22" s="11">
        <v>7</v>
      </c>
      <c r="C22" s="11" t="s">
        <v>48</v>
      </c>
      <c r="D22" s="11" t="s">
        <v>71</v>
      </c>
      <c r="E22" s="11" t="s">
        <v>68</v>
      </c>
      <c r="F22" s="11" t="s">
        <v>72</v>
      </c>
      <c r="G22" s="11">
        <v>13049915555</v>
      </c>
      <c r="H22" s="16" t="s">
        <v>73</v>
      </c>
      <c r="I22" s="24">
        <v>366086</v>
      </c>
      <c r="J22" s="24">
        <v>109825.8</v>
      </c>
      <c r="K22" s="5"/>
      <c r="L22" s="5"/>
    </row>
    <row r="23" s="1" customFormat="1" ht="28" customHeight="1" spans="1:12">
      <c r="A23" s="11">
        <v>16</v>
      </c>
      <c r="B23" s="11">
        <v>8</v>
      </c>
      <c r="C23" s="11" t="s">
        <v>48</v>
      </c>
      <c r="D23" s="11" t="s">
        <v>74</v>
      </c>
      <c r="E23" s="11" t="s">
        <v>68</v>
      </c>
      <c r="F23" s="11" t="s">
        <v>75</v>
      </c>
      <c r="G23" s="11">
        <v>13624386064</v>
      </c>
      <c r="H23" s="16" t="s">
        <v>76</v>
      </c>
      <c r="I23" s="24">
        <v>337452.5</v>
      </c>
      <c r="J23" s="24">
        <v>101235.75</v>
      </c>
      <c r="K23" s="5"/>
      <c r="L23" s="5"/>
    </row>
    <row r="24" s="1" customFormat="1" ht="28" customHeight="1" spans="1:12">
      <c r="A24" s="11">
        <v>17</v>
      </c>
      <c r="B24" s="11">
        <v>9</v>
      </c>
      <c r="C24" s="11" t="s">
        <v>48</v>
      </c>
      <c r="D24" s="11" t="s">
        <v>77</v>
      </c>
      <c r="E24" s="11" t="s">
        <v>19</v>
      </c>
      <c r="F24" s="11" t="s">
        <v>78</v>
      </c>
      <c r="G24" s="11">
        <v>15134328999</v>
      </c>
      <c r="H24" s="16" t="s">
        <v>79</v>
      </c>
      <c r="I24" s="13">
        <v>45928.17</v>
      </c>
      <c r="J24" s="24">
        <v>13778.45</v>
      </c>
      <c r="K24" s="5"/>
      <c r="L24" s="5"/>
    </row>
    <row r="25" s="1" customFormat="1" ht="28" customHeight="1" spans="1:12">
      <c r="A25" s="11">
        <v>18</v>
      </c>
      <c r="B25" s="11">
        <v>10</v>
      </c>
      <c r="C25" s="11" t="s">
        <v>48</v>
      </c>
      <c r="D25" s="11" t="s">
        <v>80</v>
      </c>
      <c r="E25" s="11" t="s">
        <v>44</v>
      </c>
      <c r="F25" s="11" t="s">
        <v>81</v>
      </c>
      <c r="G25" s="11">
        <v>15981449267</v>
      </c>
      <c r="H25" s="16" t="s">
        <v>82</v>
      </c>
      <c r="I25" s="13">
        <v>225514.333333333</v>
      </c>
      <c r="J25" s="24">
        <v>67654.3</v>
      </c>
      <c r="K25" s="5"/>
      <c r="L25" s="5"/>
    </row>
    <row r="26" s="1" customFormat="1" ht="28" customHeight="1" spans="1:12">
      <c r="A26" s="11">
        <v>19</v>
      </c>
      <c r="B26" s="11">
        <v>11</v>
      </c>
      <c r="C26" s="11" t="s">
        <v>83</v>
      </c>
      <c r="D26" s="11" t="s">
        <v>84</v>
      </c>
      <c r="E26" s="11" t="s">
        <v>85</v>
      </c>
      <c r="F26" s="11" t="s">
        <v>86</v>
      </c>
      <c r="G26" s="11">
        <v>13804380215</v>
      </c>
      <c r="H26" s="16" t="s">
        <v>87</v>
      </c>
      <c r="I26" s="13">
        <f>J26/0.3</f>
        <v>128455.566666667</v>
      </c>
      <c r="J26" s="25">
        <f>281*35+28701.67</f>
        <v>38536.67</v>
      </c>
      <c r="K26" s="5"/>
      <c r="L26" s="5"/>
    </row>
    <row r="27" s="2" customFormat="1" ht="28" customHeight="1" spans="1:12">
      <c r="A27" s="18" t="s">
        <v>88</v>
      </c>
      <c r="B27" s="18"/>
      <c r="C27" s="18"/>
      <c r="D27" s="18"/>
      <c r="E27" s="18"/>
      <c r="F27" s="18"/>
      <c r="G27" s="18"/>
      <c r="H27" s="21"/>
      <c r="I27" s="26">
        <f>SUM(I16:I26)</f>
        <v>2277414.73666667</v>
      </c>
      <c r="J27" s="26">
        <f>SUM(J16:J26)</f>
        <v>683224.42</v>
      </c>
      <c r="K27" s="5"/>
      <c r="L27" s="5"/>
    </row>
    <row r="28" s="1" customFormat="1" ht="28" customHeight="1" spans="1:12">
      <c r="A28" s="11">
        <v>20</v>
      </c>
      <c r="B28" s="11">
        <v>1</v>
      </c>
      <c r="C28" s="11" t="s">
        <v>89</v>
      </c>
      <c r="D28" s="11" t="s">
        <v>84</v>
      </c>
      <c r="E28" s="11" t="s">
        <v>85</v>
      </c>
      <c r="F28" s="11" t="s">
        <v>86</v>
      </c>
      <c r="G28" s="11">
        <v>13804380215</v>
      </c>
      <c r="H28" s="16" t="s">
        <v>90</v>
      </c>
      <c r="I28" s="13">
        <v>423204.166666667</v>
      </c>
      <c r="J28" s="24">
        <v>126961.25</v>
      </c>
      <c r="K28" s="5"/>
      <c r="L28" s="5"/>
    </row>
    <row r="29" s="1" customFormat="1" ht="28" customHeight="1" spans="1:12">
      <c r="A29" s="11">
        <v>21</v>
      </c>
      <c r="B29" s="11">
        <v>2</v>
      </c>
      <c r="C29" s="11" t="s">
        <v>89</v>
      </c>
      <c r="D29" s="11" t="s">
        <v>91</v>
      </c>
      <c r="E29" s="11" t="s">
        <v>23</v>
      </c>
      <c r="F29" s="11" t="s">
        <v>92</v>
      </c>
      <c r="G29" s="11">
        <v>15948852030</v>
      </c>
      <c r="H29" s="16" t="s">
        <v>93</v>
      </c>
      <c r="I29" s="24">
        <v>25852.6666666667</v>
      </c>
      <c r="J29" s="24">
        <v>7755.8</v>
      </c>
      <c r="K29" s="5"/>
      <c r="L29" s="5"/>
    </row>
    <row r="30" s="1" customFormat="1" ht="28" customHeight="1" spans="1:12">
      <c r="A30" s="11">
        <v>22</v>
      </c>
      <c r="B30" s="11">
        <v>3</v>
      </c>
      <c r="C30" s="11" t="s">
        <v>89</v>
      </c>
      <c r="D30" s="11" t="s">
        <v>94</v>
      </c>
      <c r="E30" s="11" t="s">
        <v>60</v>
      </c>
      <c r="F30" s="11" t="s">
        <v>95</v>
      </c>
      <c r="G30" s="11">
        <v>14798231306</v>
      </c>
      <c r="H30" s="16" t="s">
        <v>96</v>
      </c>
      <c r="I30" s="24">
        <v>24811.605</v>
      </c>
      <c r="J30" s="24">
        <v>7443.4815</v>
      </c>
      <c r="K30" s="5"/>
      <c r="L30" s="5"/>
    </row>
    <row r="31" s="1" customFormat="1" ht="28" customHeight="1" spans="1:12">
      <c r="A31" s="11">
        <v>23</v>
      </c>
      <c r="B31" s="11">
        <v>4</v>
      </c>
      <c r="C31" s="11" t="s">
        <v>89</v>
      </c>
      <c r="D31" s="11" t="s">
        <v>97</v>
      </c>
      <c r="E31" s="11" t="s">
        <v>15</v>
      </c>
      <c r="F31" s="11" t="s">
        <v>98</v>
      </c>
      <c r="G31" s="11">
        <v>15944175984</v>
      </c>
      <c r="H31" s="16" t="s">
        <v>99</v>
      </c>
      <c r="I31" s="24">
        <v>102245</v>
      </c>
      <c r="J31" s="24">
        <v>30673.5</v>
      </c>
      <c r="K31" s="5"/>
      <c r="L31" s="5"/>
    </row>
    <row r="32" s="1" customFormat="1" ht="28" customHeight="1" spans="1:12">
      <c r="A32" s="11">
        <v>24</v>
      </c>
      <c r="B32" s="11">
        <v>5</v>
      </c>
      <c r="C32" s="11" t="s">
        <v>89</v>
      </c>
      <c r="D32" s="11" t="s">
        <v>100</v>
      </c>
      <c r="E32" s="11" t="s">
        <v>15</v>
      </c>
      <c r="F32" s="11" t="s">
        <v>101</v>
      </c>
      <c r="G32" s="11">
        <v>15981435046</v>
      </c>
      <c r="H32" s="16" t="s">
        <v>102</v>
      </c>
      <c r="I32" s="24">
        <v>25471.68</v>
      </c>
      <c r="J32" s="24">
        <v>7641.504</v>
      </c>
      <c r="K32" s="5"/>
      <c r="L32" s="5"/>
    </row>
    <row r="33" s="1" customFormat="1" ht="28" customHeight="1" spans="1:12">
      <c r="A33" s="11">
        <v>25</v>
      </c>
      <c r="B33" s="11">
        <v>6</v>
      </c>
      <c r="C33" s="11" t="s">
        <v>89</v>
      </c>
      <c r="D33" s="11" t="s">
        <v>103</v>
      </c>
      <c r="E33" s="11" t="s">
        <v>104</v>
      </c>
      <c r="F33" s="11" t="s">
        <v>105</v>
      </c>
      <c r="G33" s="11">
        <v>14743823777</v>
      </c>
      <c r="H33" s="16" t="s">
        <v>106</v>
      </c>
      <c r="I33" s="24">
        <v>474601.833333333</v>
      </c>
      <c r="J33" s="24">
        <v>142380.55</v>
      </c>
      <c r="K33" s="5"/>
      <c r="L33" s="5"/>
    </row>
    <row r="34" s="1" customFormat="1" ht="28" customHeight="1" spans="1:12">
      <c r="A34" s="11">
        <v>26</v>
      </c>
      <c r="B34" s="11">
        <v>7</v>
      </c>
      <c r="C34" s="11" t="s">
        <v>89</v>
      </c>
      <c r="D34" s="11" t="s">
        <v>107</v>
      </c>
      <c r="E34" s="11" t="s">
        <v>64</v>
      </c>
      <c r="F34" s="11" t="s">
        <v>108</v>
      </c>
      <c r="G34" s="11">
        <v>13644489637</v>
      </c>
      <c r="H34" s="16" t="s">
        <v>109</v>
      </c>
      <c r="I34" s="24">
        <v>676281.666666667</v>
      </c>
      <c r="J34" s="24">
        <v>200000</v>
      </c>
      <c r="K34" s="5"/>
      <c r="L34" s="5"/>
    </row>
    <row r="35" s="1" customFormat="1" ht="28" customHeight="1" spans="1:12">
      <c r="A35" s="11">
        <v>27</v>
      </c>
      <c r="B35" s="11">
        <v>8</v>
      </c>
      <c r="C35" s="11" t="s">
        <v>89</v>
      </c>
      <c r="D35" s="11" t="s">
        <v>110</v>
      </c>
      <c r="E35" s="11" t="s">
        <v>64</v>
      </c>
      <c r="F35" s="11" t="s">
        <v>111</v>
      </c>
      <c r="G35" s="11">
        <v>15948839111</v>
      </c>
      <c r="H35" s="16" t="s">
        <v>112</v>
      </c>
      <c r="I35" s="24">
        <v>328624.833333333</v>
      </c>
      <c r="J35" s="24">
        <v>98587.45</v>
      </c>
      <c r="K35" s="5"/>
      <c r="L35" s="5"/>
    </row>
    <row r="36" s="1" customFormat="1" ht="28" customHeight="1" spans="1:12">
      <c r="A36" s="11">
        <v>28</v>
      </c>
      <c r="B36" s="11">
        <v>9</v>
      </c>
      <c r="C36" s="11" t="s">
        <v>89</v>
      </c>
      <c r="D36" s="11" t="s">
        <v>113</v>
      </c>
      <c r="E36" s="11" t="s">
        <v>64</v>
      </c>
      <c r="F36" s="11" t="s">
        <v>114</v>
      </c>
      <c r="G36" s="11">
        <v>18304422422</v>
      </c>
      <c r="H36" s="16" t="s">
        <v>115</v>
      </c>
      <c r="I36" s="24">
        <v>208851.5</v>
      </c>
      <c r="J36" s="24">
        <v>62655.45</v>
      </c>
      <c r="K36" s="5"/>
      <c r="L36" s="5"/>
    </row>
    <row r="37" s="1" customFormat="1" ht="28" customHeight="1" spans="1:12">
      <c r="A37" s="11">
        <v>29</v>
      </c>
      <c r="B37" s="11">
        <v>10</v>
      </c>
      <c r="C37" s="11" t="s">
        <v>89</v>
      </c>
      <c r="D37" s="11" t="s">
        <v>116</v>
      </c>
      <c r="E37" s="11" t="s">
        <v>117</v>
      </c>
      <c r="F37" s="11" t="s">
        <v>118</v>
      </c>
      <c r="G37" s="11">
        <v>13214380000</v>
      </c>
      <c r="H37" s="16" t="s">
        <v>119</v>
      </c>
      <c r="I37" s="13">
        <v>275114.666666667</v>
      </c>
      <c r="J37" s="24">
        <v>82534.4</v>
      </c>
      <c r="K37" s="5"/>
      <c r="L37" s="5"/>
    </row>
    <row r="38" s="1" customFormat="1" ht="28" customHeight="1" spans="1:12">
      <c r="A38" s="11">
        <v>30</v>
      </c>
      <c r="B38" s="11">
        <v>11</v>
      </c>
      <c r="C38" s="11" t="s">
        <v>89</v>
      </c>
      <c r="D38" s="11" t="s">
        <v>120</v>
      </c>
      <c r="E38" s="11" t="s">
        <v>35</v>
      </c>
      <c r="F38" s="11" t="s">
        <v>121</v>
      </c>
      <c r="G38" s="11">
        <v>18804473111</v>
      </c>
      <c r="H38" s="16" t="s">
        <v>122</v>
      </c>
      <c r="I38" s="13">
        <v>662963.67</v>
      </c>
      <c r="J38" s="24">
        <f>178889.1+20000</f>
        <v>198889.1</v>
      </c>
      <c r="K38" s="5"/>
      <c r="L38" s="5"/>
    </row>
    <row r="39" s="1" customFormat="1" ht="28" customHeight="1" spans="1:12">
      <c r="A39" s="11">
        <v>31</v>
      </c>
      <c r="B39" s="11">
        <v>12</v>
      </c>
      <c r="C39" s="11" t="s">
        <v>89</v>
      </c>
      <c r="D39" s="20" t="s">
        <v>123</v>
      </c>
      <c r="E39" s="11" t="s">
        <v>35</v>
      </c>
      <c r="F39" s="11" t="s">
        <v>124</v>
      </c>
      <c r="G39" s="11">
        <v>18804473555</v>
      </c>
      <c r="H39" s="16" t="s">
        <v>125</v>
      </c>
      <c r="I39" s="13">
        <v>608915.666666667</v>
      </c>
      <c r="J39" s="24">
        <v>182674.7</v>
      </c>
      <c r="K39" s="5"/>
      <c r="L39" s="5"/>
    </row>
    <row r="40" s="1" customFormat="1" ht="28" customHeight="1" spans="1:12">
      <c r="A40" s="11">
        <v>32</v>
      </c>
      <c r="B40" s="11">
        <v>13</v>
      </c>
      <c r="C40" s="11" t="s">
        <v>89</v>
      </c>
      <c r="D40" s="20" t="s">
        <v>126</v>
      </c>
      <c r="E40" s="20" t="s">
        <v>64</v>
      </c>
      <c r="F40" s="11" t="s">
        <v>127</v>
      </c>
      <c r="G40" s="11">
        <v>13514388821</v>
      </c>
      <c r="H40" s="16" t="s">
        <v>128</v>
      </c>
      <c r="I40" s="13">
        <v>162835.833333333</v>
      </c>
      <c r="J40" s="24">
        <v>48850.75</v>
      </c>
      <c r="K40" s="5"/>
      <c r="L40" s="5"/>
    </row>
    <row r="41" s="1" customFormat="1" ht="28" customHeight="1" spans="1:12">
      <c r="A41" s="11">
        <v>33</v>
      </c>
      <c r="B41" s="11">
        <v>14</v>
      </c>
      <c r="C41" s="11" t="s">
        <v>89</v>
      </c>
      <c r="D41" s="11" t="s">
        <v>129</v>
      </c>
      <c r="E41" s="20" t="s">
        <v>64</v>
      </c>
      <c r="F41" s="11" t="s">
        <v>130</v>
      </c>
      <c r="G41" s="11">
        <v>13904385443</v>
      </c>
      <c r="H41" s="16" t="s">
        <v>131</v>
      </c>
      <c r="I41" s="13">
        <v>287685.666666667</v>
      </c>
      <c r="J41" s="24">
        <v>86305.7</v>
      </c>
      <c r="K41" s="5"/>
      <c r="L41" s="5"/>
    </row>
    <row r="42" s="1" customFormat="1" ht="28" customHeight="1" spans="1:12">
      <c r="A42" s="11">
        <v>34</v>
      </c>
      <c r="B42" s="11">
        <v>15</v>
      </c>
      <c r="C42" s="11" t="s">
        <v>89</v>
      </c>
      <c r="D42" s="11" t="s">
        <v>132</v>
      </c>
      <c r="E42" s="20" t="s">
        <v>64</v>
      </c>
      <c r="F42" s="11" t="s">
        <v>133</v>
      </c>
      <c r="G42" s="11">
        <v>13324385558</v>
      </c>
      <c r="H42" s="16" t="s">
        <v>134</v>
      </c>
      <c r="I42" s="13">
        <v>314875.166666667</v>
      </c>
      <c r="J42" s="24">
        <v>94462.55</v>
      </c>
      <c r="K42" s="5"/>
      <c r="L42" s="5"/>
    </row>
    <row r="43" s="1" customFormat="1" ht="28" customHeight="1" spans="1:12">
      <c r="A43" s="11">
        <v>35</v>
      </c>
      <c r="B43" s="11">
        <v>16</v>
      </c>
      <c r="C43" s="11" t="s">
        <v>89</v>
      </c>
      <c r="D43" s="11" t="s">
        <v>135</v>
      </c>
      <c r="E43" s="20" t="s">
        <v>64</v>
      </c>
      <c r="F43" s="11" t="s">
        <v>136</v>
      </c>
      <c r="G43" s="11">
        <v>13019141066</v>
      </c>
      <c r="H43" s="16" t="s">
        <v>137</v>
      </c>
      <c r="I43" s="13">
        <v>285900.333333333</v>
      </c>
      <c r="J43" s="24">
        <v>85770.1</v>
      </c>
      <c r="K43" s="5"/>
      <c r="L43" s="5"/>
    </row>
    <row r="44" s="1" customFormat="1" ht="28" customHeight="1" spans="1:12">
      <c r="A44" s="11">
        <v>36</v>
      </c>
      <c r="B44" s="11">
        <v>17</v>
      </c>
      <c r="C44" s="11" t="s">
        <v>89</v>
      </c>
      <c r="D44" s="11" t="s">
        <v>26</v>
      </c>
      <c r="E44" s="11" t="s">
        <v>27</v>
      </c>
      <c r="F44" s="11" t="s">
        <v>28</v>
      </c>
      <c r="G44" s="11">
        <v>15834807163</v>
      </c>
      <c r="H44" s="16" t="s">
        <v>138</v>
      </c>
      <c r="I44" s="13">
        <v>741000</v>
      </c>
      <c r="J44" s="24">
        <v>200000</v>
      </c>
      <c r="K44" s="5"/>
      <c r="L44" s="5"/>
    </row>
    <row r="45" s="1" customFormat="1" ht="28" customHeight="1" spans="1:12">
      <c r="A45" s="11">
        <v>37</v>
      </c>
      <c r="B45" s="11">
        <v>18</v>
      </c>
      <c r="C45" s="11" t="s">
        <v>89</v>
      </c>
      <c r="D45" s="11" t="s">
        <v>30</v>
      </c>
      <c r="E45" s="11" t="s">
        <v>27</v>
      </c>
      <c r="F45" s="11" t="s">
        <v>28</v>
      </c>
      <c r="G45" s="11">
        <v>15834807163</v>
      </c>
      <c r="H45" s="16" t="s">
        <v>139</v>
      </c>
      <c r="I45" s="13">
        <v>767000</v>
      </c>
      <c r="J45" s="24">
        <v>200000</v>
      </c>
      <c r="K45" s="5"/>
      <c r="L45" s="5"/>
    </row>
    <row r="46" s="1" customFormat="1" ht="28" customHeight="1" spans="1:12">
      <c r="A46" s="11">
        <v>38</v>
      </c>
      <c r="B46" s="11">
        <v>19</v>
      </c>
      <c r="C46" s="11" t="s">
        <v>89</v>
      </c>
      <c r="D46" s="11" t="s">
        <v>43</v>
      </c>
      <c r="E46" s="11" t="s">
        <v>27</v>
      </c>
      <c r="F46" s="11" t="s">
        <v>45</v>
      </c>
      <c r="G46" s="11">
        <v>13644488873</v>
      </c>
      <c r="H46" s="16" t="s">
        <v>140</v>
      </c>
      <c r="I46" s="13">
        <v>27308.6666666667</v>
      </c>
      <c r="J46" s="24">
        <v>8192.6</v>
      </c>
      <c r="K46" s="5"/>
      <c r="L46" s="5"/>
    </row>
    <row r="47" s="1" customFormat="1" ht="28" customHeight="1" spans="1:12">
      <c r="A47" s="11">
        <v>39</v>
      </c>
      <c r="B47" s="11">
        <v>20</v>
      </c>
      <c r="C47" s="11" t="s">
        <v>89</v>
      </c>
      <c r="D47" s="11" t="s">
        <v>141</v>
      </c>
      <c r="E47" s="11" t="s">
        <v>35</v>
      </c>
      <c r="F47" s="11" t="s">
        <v>142</v>
      </c>
      <c r="G47" s="11">
        <v>13172774444</v>
      </c>
      <c r="H47" s="16" t="s">
        <v>143</v>
      </c>
      <c r="I47" s="13">
        <v>30492.8</v>
      </c>
      <c r="J47" s="24">
        <v>9147.84</v>
      </c>
      <c r="K47" s="5"/>
      <c r="L47" s="5"/>
    </row>
    <row r="48" s="1" customFormat="1" ht="28" customHeight="1" spans="1:12">
      <c r="A48" s="11">
        <v>40</v>
      </c>
      <c r="B48" s="11">
        <v>21</v>
      </c>
      <c r="C48" s="11" t="s">
        <v>89</v>
      </c>
      <c r="D48" s="11" t="s">
        <v>144</v>
      </c>
      <c r="E48" s="11" t="s">
        <v>104</v>
      </c>
      <c r="F48" s="11" t="s">
        <v>145</v>
      </c>
      <c r="G48" s="11">
        <v>13039357654</v>
      </c>
      <c r="H48" s="16" t="s">
        <v>146</v>
      </c>
      <c r="I48" s="13">
        <v>574595.666666667</v>
      </c>
      <c r="J48" s="24">
        <v>172378.7</v>
      </c>
      <c r="K48" s="5"/>
      <c r="L48" s="5"/>
    </row>
    <row r="49" s="1" customFormat="1" ht="28" customHeight="1" spans="1:12">
      <c r="A49" s="11">
        <v>41</v>
      </c>
      <c r="B49" s="11">
        <v>22</v>
      </c>
      <c r="C49" s="11" t="s">
        <v>89</v>
      </c>
      <c r="D49" s="11" t="s">
        <v>147</v>
      </c>
      <c r="E49" s="11" t="s">
        <v>104</v>
      </c>
      <c r="F49" s="11" t="s">
        <v>148</v>
      </c>
      <c r="G49" s="11">
        <v>13621520721</v>
      </c>
      <c r="H49" s="16" t="s">
        <v>149</v>
      </c>
      <c r="I49" s="13">
        <v>615702.066666667</v>
      </c>
      <c r="J49" s="24">
        <f>150813+33898.08-0.46</f>
        <v>184710.62</v>
      </c>
      <c r="K49" s="5"/>
      <c r="L49" s="5"/>
    </row>
    <row r="50" s="1" customFormat="1" ht="28" customHeight="1" spans="1:12">
      <c r="A50" s="11">
        <v>42</v>
      </c>
      <c r="B50" s="11">
        <v>23</v>
      </c>
      <c r="C50" s="11" t="s">
        <v>89</v>
      </c>
      <c r="D50" s="11" t="s">
        <v>18</v>
      </c>
      <c r="E50" s="11" t="s">
        <v>19</v>
      </c>
      <c r="F50" s="11" t="s">
        <v>20</v>
      </c>
      <c r="G50" s="11">
        <v>15243090000</v>
      </c>
      <c r="H50" s="16" t="s">
        <v>150</v>
      </c>
      <c r="I50" s="13">
        <v>75900.5</v>
      </c>
      <c r="J50" s="24">
        <v>22770.15</v>
      </c>
      <c r="K50" s="5"/>
      <c r="L50" s="5"/>
    </row>
    <row r="51" s="1" customFormat="1" ht="28" customHeight="1" spans="1:12">
      <c r="A51" s="11">
        <v>43</v>
      </c>
      <c r="B51" s="11">
        <v>24</v>
      </c>
      <c r="C51" s="11" t="s">
        <v>89</v>
      </c>
      <c r="D51" s="11" t="s">
        <v>56</v>
      </c>
      <c r="E51" s="11" t="s">
        <v>23</v>
      </c>
      <c r="F51" s="11" t="s">
        <v>57</v>
      </c>
      <c r="G51" s="11">
        <v>13943650593</v>
      </c>
      <c r="H51" s="16" t="s">
        <v>151</v>
      </c>
      <c r="I51" s="13">
        <v>26578.5</v>
      </c>
      <c r="J51" s="24">
        <v>7973.55</v>
      </c>
      <c r="K51" s="5"/>
      <c r="L51" s="5"/>
    </row>
    <row r="52" s="1" customFormat="1" ht="28" customHeight="1" spans="1:12">
      <c r="A52" s="11">
        <v>44</v>
      </c>
      <c r="B52" s="11">
        <v>25</v>
      </c>
      <c r="C52" s="11" t="s">
        <v>89</v>
      </c>
      <c r="D52" s="11" t="s">
        <v>77</v>
      </c>
      <c r="E52" s="11" t="s">
        <v>19</v>
      </c>
      <c r="F52" s="11" t="s">
        <v>78</v>
      </c>
      <c r="G52" s="11">
        <v>15134328999</v>
      </c>
      <c r="H52" s="16" t="s">
        <v>152</v>
      </c>
      <c r="I52" s="13">
        <v>24617.6666666667</v>
      </c>
      <c r="J52" s="24">
        <v>7385.3</v>
      </c>
      <c r="K52" s="5"/>
      <c r="L52" s="5"/>
    </row>
    <row r="53" s="2" customFormat="1" ht="28" customHeight="1" spans="1:12">
      <c r="A53" s="18" t="s">
        <v>153</v>
      </c>
      <c r="B53" s="18"/>
      <c r="C53" s="18"/>
      <c r="D53" s="18"/>
      <c r="E53" s="18"/>
      <c r="F53" s="18"/>
      <c r="G53" s="18"/>
      <c r="H53" s="21"/>
      <c r="I53" s="26">
        <f>SUM(I28:I52)</f>
        <v>7771431.82166667</v>
      </c>
      <c r="J53" s="26">
        <f>SUM(J28:J52)</f>
        <v>2276145.0455</v>
      </c>
      <c r="K53" s="5"/>
      <c r="L53" s="5"/>
    </row>
    <row r="54" s="2" customFormat="1" ht="28" customHeight="1" spans="1:12">
      <c r="A54" s="18" t="s">
        <v>154</v>
      </c>
      <c r="B54" s="18"/>
      <c r="C54" s="18"/>
      <c r="D54" s="18"/>
      <c r="E54" s="18"/>
      <c r="F54" s="18"/>
      <c r="G54" s="18"/>
      <c r="H54" s="19"/>
      <c r="I54" s="23">
        <f>I53+I27+I15+I12+I10</f>
        <v>24757032.2283333</v>
      </c>
      <c r="J54" s="23">
        <f>J53+J27+J15+J12+J10</f>
        <v>6922374.5365</v>
      </c>
      <c r="K54" s="5"/>
      <c r="L54" s="5"/>
    </row>
    <row r="55" s="1" customFormat="1" customHeight="1" spans="1:16383">
      <c r="A55" s="3"/>
      <c r="H55" s="4"/>
      <c r="J55" s="5"/>
      <c r="K55" s="5"/>
      <c r="L55" s="5"/>
      <c r="XFA55"/>
      <c r="XFB55"/>
      <c r="XFC55"/>
    </row>
  </sheetData>
  <mergeCells count="17">
    <mergeCell ref="A1:J1"/>
    <mergeCell ref="C2:I2"/>
    <mergeCell ref="A3:B3"/>
    <mergeCell ref="A10:G10"/>
    <mergeCell ref="A12:G12"/>
    <mergeCell ref="A15:G15"/>
    <mergeCell ref="A27:G27"/>
    <mergeCell ref="A53:G53"/>
    <mergeCell ref="A54:G54"/>
    <mergeCell ref="C3:C4"/>
    <mergeCell ref="D3:D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scale="6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ZHX</dc:creator>
  <cp:lastModifiedBy>大勇哥</cp:lastModifiedBy>
  <dcterms:created xsi:type="dcterms:W3CDTF">2025-11-27T07:03:00Z</dcterms:created>
  <dcterms:modified xsi:type="dcterms:W3CDTF">2025-11-27T23:54:10Z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D841311DC1C74689BE8EEF19A45ABABF</vt:lpwstr>
  </property>
  <property fmtid="{D5CDD505-2E9C-101B-9397-08002B2CF9AE}" pid="3" name="KSOProductBuildVer">
    <vt:lpwstr>2052-11.1.0.12019</vt:lpwstr>
  </property>
</Properties>
</file>